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6275" windowHeight="9780" activeTab="2"/>
  </bookViews>
  <sheets>
    <sheet name="without (p)" sheetId="1" r:id="rId1"/>
    <sheet name="with (p)" sheetId="2" r:id="rId2"/>
    <sheet name="Research" sheetId="4" r:id="rId3"/>
    <sheet name="Branch" sheetId="5" r:id="rId4"/>
  </sheets>
  <calcPr calcId="144525"/>
</workbook>
</file>

<file path=xl/calcChain.xml><?xml version="1.0" encoding="utf-8"?>
<calcChain xmlns="http://schemas.openxmlformats.org/spreadsheetml/2006/main">
  <c r="D25" i="4" l="1"/>
  <c r="D29" i="4"/>
  <c r="D26" i="4"/>
  <c r="D27" i="4"/>
  <c r="D28" i="4"/>
  <c r="C26" i="4"/>
  <c r="C27" i="4"/>
  <c r="C25" i="4"/>
  <c r="C28" i="4"/>
  <c r="K18" i="5"/>
  <c r="I19" i="5"/>
  <c r="I18" i="5"/>
  <c r="H19" i="5"/>
  <c r="H18" i="5"/>
  <c r="J19" i="5"/>
  <c r="J18" i="5"/>
  <c r="J20" i="5" s="1"/>
  <c r="K13" i="5"/>
  <c r="K12" i="5"/>
  <c r="K11" i="5"/>
  <c r="J13" i="5"/>
  <c r="J12" i="5"/>
  <c r="J11" i="5"/>
  <c r="I12" i="5"/>
  <c r="I11" i="5"/>
  <c r="H12" i="5"/>
  <c r="H11" i="5"/>
  <c r="K25" i="4"/>
  <c r="K23" i="4"/>
  <c r="K16" i="4" l="1"/>
  <c r="K2" i="4"/>
  <c r="J16" i="4"/>
  <c r="J9" i="4"/>
  <c r="J2" i="4"/>
  <c r="F6" i="4"/>
  <c r="F4" i="4"/>
  <c r="F2" i="4"/>
  <c r="F20" i="4"/>
  <c r="F19" i="4"/>
  <c r="F18" i="4"/>
  <c r="F16" i="4"/>
  <c r="N13" i="4"/>
  <c r="F13" i="4" s="1"/>
  <c r="N11" i="4"/>
  <c r="F5" i="4" s="1"/>
  <c r="N3" i="4"/>
  <c r="F17" i="4" s="1"/>
  <c r="N7" i="4"/>
  <c r="H25" i="2"/>
  <c r="C25" i="2"/>
  <c r="F19" i="2"/>
  <c r="F20" i="2"/>
  <c r="F18" i="2"/>
  <c r="D19" i="2"/>
  <c r="E19" i="2"/>
  <c r="D20" i="2"/>
  <c r="E20" i="2"/>
  <c r="E18" i="2"/>
  <c r="D18" i="2"/>
  <c r="E17" i="2"/>
  <c r="D14" i="1"/>
  <c r="G19" i="1"/>
  <c r="G20" i="1"/>
  <c r="G18" i="1"/>
  <c r="E19" i="1"/>
  <c r="E20" i="1"/>
  <c r="E18" i="1"/>
  <c r="D19" i="1"/>
  <c r="D20" i="1"/>
  <c r="D18" i="1"/>
  <c r="D13" i="1"/>
  <c r="D12" i="1"/>
  <c r="K19" i="5" l="1"/>
  <c r="K20" i="5" s="1"/>
  <c r="H18" i="4"/>
  <c r="H4" i="4"/>
  <c r="F7" i="4"/>
  <c r="H6" i="4" s="1"/>
  <c r="F9" i="4"/>
  <c r="H2" i="4"/>
  <c r="H16" i="4"/>
  <c r="F21" i="4"/>
  <c r="H20" i="4" s="1"/>
  <c r="F11" i="4"/>
  <c r="N14" i="4"/>
  <c r="F3" i="4"/>
  <c r="F14" i="4" l="1"/>
  <c r="H13" i="4" s="1"/>
  <c r="F12" i="4"/>
  <c r="F10" i="4"/>
  <c r="H9" i="4" s="1"/>
  <c r="H11" i="4"/>
</calcChain>
</file>

<file path=xl/sharedStrings.xml><?xml version="1.0" encoding="utf-8"?>
<sst xmlns="http://schemas.openxmlformats.org/spreadsheetml/2006/main" count="142" uniqueCount="69">
  <si>
    <t>Pittsburgh Development Corp.</t>
  </si>
  <si>
    <t>States of Nature</t>
  </si>
  <si>
    <t>Decision Alt.</t>
  </si>
  <si>
    <t>s1</t>
  </si>
  <si>
    <t>s2</t>
  </si>
  <si>
    <t>d1</t>
  </si>
  <si>
    <t>d2</t>
  </si>
  <si>
    <t>d3</t>
  </si>
  <si>
    <t>Small</t>
  </si>
  <si>
    <t>Medium</t>
  </si>
  <si>
    <t>Large</t>
  </si>
  <si>
    <t>s1=</t>
  </si>
  <si>
    <t>s2=</t>
  </si>
  <si>
    <t>Strong Demand</t>
  </si>
  <si>
    <t>Weak Demand</t>
  </si>
  <si>
    <t>MiniMax Regret</t>
  </si>
  <si>
    <t>Optimistic</t>
  </si>
  <si>
    <t>Conservative</t>
  </si>
  <si>
    <t>Build Large</t>
  </si>
  <si>
    <t>Build Small</t>
  </si>
  <si>
    <t>Minimum of the maximum regret</t>
  </si>
  <si>
    <t>Build Meduim</t>
  </si>
  <si>
    <t>Making Decisions without Probabilies</t>
  </si>
  <si>
    <t>Suppose we know the prbability of s1 and s2 occuring and the are mutually exclusive and collectively exhaustive.</t>
  </si>
  <si>
    <t>p(s2)=</t>
  </si>
  <si>
    <t>p(s1)=</t>
  </si>
  <si>
    <t>p(s1)</t>
  </si>
  <si>
    <t>p(s2)</t>
  </si>
  <si>
    <t>EV</t>
  </si>
  <si>
    <t>Expected Value of Perfect information</t>
  </si>
  <si>
    <t xml:space="preserve">  (.8)20+(.2)7=</t>
  </si>
  <si>
    <t>therefore</t>
  </si>
  <si>
    <t>(17.4-14.2)</t>
  </si>
  <si>
    <t>Perfect information is worth no more than $3,200,000</t>
  </si>
  <si>
    <t>Strong</t>
  </si>
  <si>
    <t>Weak</t>
  </si>
  <si>
    <t>Meduim</t>
  </si>
  <si>
    <t>Favorable Report</t>
  </si>
  <si>
    <t>Unfavorable Report</t>
  </si>
  <si>
    <t>Market Research</t>
  </si>
  <si>
    <t>No Market Research</t>
  </si>
  <si>
    <t>p(Favorable Report)=</t>
  </si>
  <si>
    <t>p(Unfavorable Report)=</t>
  </si>
  <si>
    <t>p(Strong|Favorable)=</t>
  </si>
  <si>
    <t>p(Strong|Unfavorable)=</t>
  </si>
  <si>
    <t>p(Weak|Favorable)=</t>
  </si>
  <si>
    <t>p(Weak|Unfavorable)=</t>
  </si>
  <si>
    <t>p(Strong)=</t>
  </si>
  <si>
    <t>p(Weak)=</t>
  </si>
  <si>
    <t>Expected Value of Sample Information</t>
  </si>
  <si>
    <t>Efficiency of Sample Information</t>
  </si>
  <si>
    <t>State of Nature</t>
  </si>
  <si>
    <t>Favorable</t>
  </si>
  <si>
    <t>Unfavorable</t>
  </si>
  <si>
    <t>Prior Prob</t>
  </si>
  <si>
    <t>Cond Prob</t>
  </si>
  <si>
    <t>Joint Prob</t>
  </si>
  <si>
    <t>Post Prob</t>
  </si>
  <si>
    <t>Sj</t>
  </si>
  <si>
    <t>P(sj)</t>
  </si>
  <si>
    <t>P(F|sj)</t>
  </si>
  <si>
    <t>P(sj|F)</t>
  </si>
  <si>
    <r>
      <t>P(F</t>
    </r>
    <r>
      <rPr>
        <b/>
        <i/>
        <sz val="11"/>
        <color theme="1"/>
        <rFont val="Calibri"/>
        <family val="2"/>
      </rPr>
      <t>∩Sj)</t>
    </r>
  </si>
  <si>
    <t>Payoff</t>
  </si>
  <si>
    <t>Prob</t>
  </si>
  <si>
    <t>Favor,Strong</t>
  </si>
  <si>
    <t>Unfavor,Strong</t>
  </si>
  <si>
    <t>Favor,Weak</t>
  </si>
  <si>
    <t>Unfavor,Weak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</si>
</sst>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6" formatCode="0.0%"/>
    <numFmt numFmtId="168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hadow/>
      <sz val="28"/>
      <color theme="4"/>
      <name val="Book Antiqua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0" fillId="0" borderId="0" xfId="0" applyBorder="1"/>
    <xf numFmtId="0" fontId="1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0" fillId="0" borderId="0" xfId="0" applyAlignment="1">
      <alignment horizontal="right"/>
    </xf>
    <xf numFmtId="0" fontId="1" fillId="0" borderId="0" xfId="0" applyFont="1"/>
    <xf numFmtId="0" fontId="3" fillId="0" borderId="0" xfId="0" applyFont="1"/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/>
    </xf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8" fontId="0" fillId="0" borderId="0" xfId="0" applyNumberFormat="1"/>
    <xf numFmtId="2" fontId="0" fillId="0" borderId="1" xfId="0" applyNumberForma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wrapText="1"/>
    </xf>
    <xf numFmtId="2" fontId="0" fillId="0" borderId="0" xfId="0" applyNumberFormat="1" applyAlignment="1">
      <alignment horizontal="center"/>
    </xf>
    <xf numFmtId="166" fontId="0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104774</xdr:colOff>
      <xdr:row>12</xdr:row>
      <xdr:rowOff>109537</xdr:rowOff>
    </xdr:from>
    <xdr:ext cx="1876425" cy="5874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4886324" y="2662237"/>
              <a:ext cx="1876425" cy="5874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𝐸𝑉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)=</m:t>
                    </m:r>
                    <m:nary>
                      <m:naryPr>
                        <m:chr m:val="∑"/>
                        <m:ctrlPr>
                          <a:rPr lang="en-US" sz="1100" i="1">
                            <a:latin typeface="Cambria Math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n-US" sz="1100" b="0" i="1">
                            <a:latin typeface="Cambria Math"/>
                          </a:rPr>
                          <m:t>𝑗</m:t>
                        </m:r>
                        <m:r>
                          <a:rPr lang="en-US" sz="1100" b="0" i="1">
                            <a:latin typeface="Cambria Math"/>
                          </a:rPr>
                          <m:t>=1</m:t>
                        </m:r>
                      </m:sub>
                      <m:sup>
                        <m:r>
                          <a:rPr lang="en-US" sz="1100" b="0" i="1">
                            <a:latin typeface="Cambria Math"/>
                          </a:rPr>
                          <m:t>𝑁</m:t>
                        </m:r>
                      </m:sup>
                      <m:e>
                        <m:r>
                          <a:rPr lang="en-US" sz="1100" b="0" i="1">
                            <a:latin typeface="Cambria Math"/>
                          </a:rPr>
                          <m:t>𝑃</m:t>
                        </m:r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𝑠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𝑗</m:t>
                                </m:r>
                              </m:sub>
                            </m:sSub>
                          </m:e>
                        </m:d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𝑖𝑗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886324" y="2662237"/>
              <a:ext cx="1876425" cy="5874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𝐸𝑉(𝑑_𝑖)=</a:t>
              </a:r>
              <a:r>
                <a:rPr lang="en-US" sz="1100" i="0">
                  <a:latin typeface="Cambria Math"/>
                </a:rPr>
                <a:t>∑24_(</a:t>
              </a:r>
              <a:r>
                <a:rPr lang="en-US" sz="1100" b="0" i="0">
                  <a:latin typeface="Cambria Math"/>
                </a:rPr>
                <a:t>𝑗=1)^𝑁▒〖𝑃(𝑠_𝑗 ) 𝑉_𝑖𝑗 〗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workbookViewId="0">
      <selection activeCell="B11" sqref="B11"/>
    </sheetView>
  </sheetViews>
  <sheetFormatPr defaultRowHeight="15" x14ac:dyDescent="0.25"/>
  <cols>
    <col min="2" max="2" width="15.5703125" customWidth="1"/>
    <col min="3" max="3" width="5.28515625" customWidth="1"/>
    <col min="6" max="6" width="4.140625" customWidth="1"/>
  </cols>
  <sheetData>
    <row r="1" spans="2:8" ht="36" x14ac:dyDescent="0.25">
      <c r="B1" s="1" t="s">
        <v>0</v>
      </c>
    </row>
    <row r="3" spans="2:8" x14ac:dyDescent="0.25">
      <c r="D3" s="23" t="s">
        <v>1</v>
      </c>
      <c r="E3" s="23"/>
      <c r="G3" s="11" t="s">
        <v>11</v>
      </c>
      <c r="H3" t="s">
        <v>13</v>
      </c>
    </row>
    <row r="4" spans="2:8" x14ac:dyDescent="0.25">
      <c r="B4" s="8" t="s">
        <v>2</v>
      </c>
      <c r="C4" s="6"/>
      <c r="D4" s="9" t="s">
        <v>3</v>
      </c>
      <c r="E4" s="9" t="s">
        <v>4</v>
      </c>
      <c r="G4" s="11" t="s">
        <v>12</v>
      </c>
      <c r="H4" t="s">
        <v>14</v>
      </c>
    </row>
    <row r="5" spans="2:8" x14ac:dyDescent="0.25">
      <c r="B5" t="s">
        <v>8</v>
      </c>
      <c r="C5" s="10" t="s">
        <v>5</v>
      </c>
      <c r="D5" s="5">
        <v>8</v>
      </c>
      <c r="E5">
        <v>7</v>
      </c>
    </row>
    <row r="6" spans="2:8" x14ac:dyDescent="0.25">
      <c r="B6" t="s">
        <v>9</v>
      </c>
      <c r="C6" s="10" t="s">
        <v>6</v>
      </c>
      <c r="D6" s="4">
        <v>14</v>
      </c>
      <c r="E6">
        <v>5</v>
      </c>
    </row>
    <row r="7" spans="2:8" x14ac:dyDescent="0.25">
      <c r="B7" t="s">
        <v>10</v>
      </c>
      <c r="C7" s="10" t="s">
        <v>7</v>
      </c>
      <c r="D7" s="4">
        <v>20</v>
      </c>
      <c r="E7">
        <v>-9</v>
      </c>
    </row>
    <row r="11" spans="2:8" x14ac:dyDescent="0.25">
      <c r="B11" s="12" t="s">
        <v>22</v>
      </c>
    </row>
    <row r="12" spans="2:8" x14ac:dyDescent="0.25">
      <c r="B12" t="s">
        <v>16</v>
      </c>
      <c r="D12" s="2">
        <f>MAX(D5:D7)</f>
        <v>20</v>
      </c>
      <c r="E12" s="13" t="s">
        <v>18</v>
      </c>
    </row>
    <row r="13" spans="2:8" x14ac:dyDescent="0.25">
      <c r="B13" t="s">
        <v>17</v>
      </c>
      <c r="D13" s="2">
        <f>MAX(E5:E7)</f>
        <v>7</v>
      </c>
      <c r="E13" s="13" t="s">
        <v>19</v>
      </c>
    </row>
    <row r="14" spans="2:8" x14ac:dyDescent="0.25">
      <c r="B14" t="s">
        <v>15</v>
      </c>
      <c r="D14" s="2">
        <f>MIN(G18:G20)</f>
        <v>6</v>
      </c>
      <c r="E14" t="s">
        <v>21</v>
      </c>
    </row>
    <row r="16" spans="2:8" x14ac:dyDescent="0.25">
      <c r="D16" s="23" t="s">
        <v>1</v>
      </c>
      <c r="E16" s="23"/>
    </row>
    <row r="17" spans="2:8" x14ac:dyDescent="0.25">
      <c r="B17" s="8" t="s">
        <v>2</v>
      </c>
      <c r="C17" s="6"/>
      <c r="D17" s="14" t="s">
        <v>3</v>
      </c>
      <c r="E17" s="9" t="s">
        <v>4</v>
      </c>
    </row>
    <row r="18" spans="2:8" x14ac:dyDescent="0.25">
      <c r="B18" t="s">
        <v>8</v>
      </c>
      <c r="C18" s="10" t="s">
        <v>5</v>
      </c>
      <c r="D18" s="5">
        <f>MAX($D$5:$D$7)-D5</f>
        <v>12</v>
      </c>
      <c r="E18">
        <f>MAX($E$5:$E$7)-E5</f>
        <v>0</v>
      </c>
      <c r="G18" s="2">
        <f>MAX(D18:E18)</f>
        <v>12</v>
      </c>
    </row>
    <row r="19" spans="2:8" x14ac:dyDescent="0.25">
      <c r="B19" t="s">
        <v>9</v>
      </c>
      <c r="C19" s="10" t="s">
        <v>6</v>
      </c>
      <c r="D19" s="4">
        <f t="shared" ref="D19:D20" si="0">MAX($D$5:$D$7)-D6</f>
        <v>6</v>
      </c>
      <c r="E19">
        <f t="shared" ref="E19:E20" si="1">MAX($E$5:$E$7)-E6</f>
        <v>2</v>
      </c>
      <c r="G19" s="2">
        <f t="shared" ref="G19:G20" si="2">MAX(D19:E19)</f>
        <v>6</v>
      </c>
      <c r="H19" t="s">
        <v>20</v>
      </c>
    </row>
    <row r="20" spans="2:8" x14ac:dyDescent="0.25">
      <c r="B20" t="s">
        <v>10</v>
      </c>
      <c r="C20" s="10" t="s">
        <v>7</v>
      </c>
      <c r="D20" s="4">
        <f t="shared" si="0"/>
        <v>0</v>
      </c>
      <c r="E20">
        <f t="shared" si="1"/>
        <v>16</v>
      </c>
      <c r="G20" s="2">
        <f t="shared" si="2"/>
        <v>16</v>
      </c>
    </row>
  </sheetData>
  <mergeCells count="2">
    <mergeCell ref="D3:E3"/>
    <mergeCell ref="D16:E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workbookViewId="0">
      <selection activeCell="I26" sqref="I26"/>
    </sheetView>
  </sheetViews>
  <sheetFormatPr defaultRowHeight="15" x14ac:dyDescent="0.25"/>
  <cols>
    <col min="2" max="2" width="12.42578125" customWidth="1"/>
    <col min="3" max="3" width="4.42578125" customWidth="1"/>
    <col min="7" max="7" width="4.42578125" customWidth="1"/>
  </cols>
  <sheetData>
    <row r="1" spans="2:8" ht="36" x14ac:dyDescent="0.25">
      <c r="B1" s="1" t="s">
        <v>0</v>
      </c>
    </row>
    <row r="3" spans="2:8" x14ac:dyDescent="0.25">
      <c r="D3" s="23" t="s">
        <v>1</v>
      </c>
      <c r="E3" s="23"/>
      <c r="G3" s="11" t="s">
        <v>11</v>
      </c>
      <c r="H3" t="s">
        <v>13</v>
      </c>
    </row>
    <row r="4" spans="2:8" x14ac:dyDescent="0.25">
      <c r="B4" s="8" t="s">
        <v>2</v>
      </c>
      <c r="C4" s="6"/>
      <c r="D4" s="9" t="s">
        <v>3</v>
      </c>
      <c r="E4" s="9" t="s">
        <v>4</v>
      </c>
      <c r="G4" s="11" t="s">
        <v>12</v>
      </c>
      <c r="H4" t="s">
        <v>14</v>
      </c>
    </row>
    <row r="5" spans="2:8" x14ac:dyDescent="0.25">
      <c r="B5" t="s">
        <v>8</v>
      </c>
      <c r="C5" s="10" t="s">
        <v>5</v>
      </c>
      <c r="D5" s="5">
        <v>8</v>
      </c>
      <c r="E5">
        <v>7</v>
      </c>
    </row>
    <row r="6" spans="2:8" x14ac:dyDescent="0.25">
      <c r="B6" t="s">
        <v>9</v>
      </c>
      <c r="C6" s="10" t="s">
        <v>6</v>
      </c>
      <c r="D6" s="4">
        <v>14</v>
      </c>
      <c r="E6">
        <v>5</v>
      </c>
    </row>
    <row r="7" spans="2:8" x14ac:dyDescent="0.25">
      <c r="B7" t="s">
        <v>10</v>
      </c>
      <c r="C7" s="10" t="s">
        <v>7</v>
      </c>
      <c r="D7" s="4">
        <v>20</v>
      </c>
      <c r="E7">
        <v>-9</v>
      </c>
    </row>
    <row r="11" spans="2:8" x14ac:dyDescent="0.25">
      <c r="B11" s="12" t="s">
        <v>22</v>
      </c>
    </row>
    <row r="12" spans="2:8" x14ac:dyDescent="0.25">
      <c r="B12" t="s">
        <v>23</v>
      </c>
    </row>
    <row r="13" spans="2:8" x14ac:dyDescent="0.25">
      <c r="B13" s="11" t="s">
        <v>25</v>
      </c>
      <c r="C13">
        <v>0.8</v>
      </c>
    </row>
    <row r="14" spans="2:8" x14ac:dyDescent="0.25">
      <c r="B14" s="11" t="s">
        <v>24</v>
      </c>
      <c r="C14">
        <v>0.2</v>
      </c>
    </row>
    <row r="16" spans="2:8" x14ac:dyDescent="0.25">
      <c r="D16" s="15" t="s">
        <v>26</v>
      </c>
      <c r="E16" s="15" t="s">
        <v>27</v>
      </c>
      <c r="F16" s="15" t="s">
        <v>28</v>
      </c>
    </row>
    <row r="17" spans="2:9" x14ac:dyDescent="0.25">
      <c r="D17" s="3">
        <v>0.8</v>
      </c>
      <c r="E17" s="3">
        <f>1-D17</f>
        <v>0.19999999999999996</v>
      </c>
      <c r="F17" s="3"/>
    </row>
    <row r="18" spans="2:9" x14ac:dyDescent="0.25">
      <c r="C18" s="16" t="s">
        <v>5</v>
      </c>
      <c r="D18" s="5">
        <f t="shared" ref="D18:E20" si="0">D5</f>
        <v>8</v>
      </c>
      <c r="E18">
        <f t="shared" si="0"/>
        <v>7</v>
      </c>
      <c r="F18">
        <f>D18*$D$17+E18*$E$17</f>
        <v>7.8</v>
      </c>
    </row>
    <row r="19" spans="2:9" x14ac:dyDescent="0.25">
      <c r="C19" s="16" t="s">
        <v>6</v>
      </c>
      <c r="D19" s="4">
        <f t="shared" si="0"/>
        <v>14</v>
      </c>
      <c r="E19">
        <f t="shared" si="0"/>
        <v>5</v>
      </c>
      <c r="F19">
        <f t="shared" ref="F19:F20" si="1">D19*$D$17+E19*$E$17</f>
        <v>12.200000000000001</v>
      </c>
    </row>
    <row r="20" spans="2:9" x14ac:dyDescent="0.25">
      <c r="C20" s="16" t="s">
        <v>7</v>
      </c>
      <c r="D20" s="4">
        <f t="shared" si="0"/>
        <v>20</v>
      </c>
      <c r="E20">
        <f t="shared" si="0"/>
        <v>-9</v>
      </c>
      <c r="F20">
        <f t="shared" si="1"/>
        <v>14.200000000000001</v>
      </c>
      <c r="H20" s="13" t="s">
        <v>18</v>
      </c>
    </row>
    <row r="24" spans="2:9" x14ac:dyDescent="0.25">
      <c r="B24" t="s">
        <v>29</v>
      </c>
    </row>
    <row r="25" spans="2:9" x14ac:dyDescent="0.25">
      <c r="B25" t="s">
        <v>30</v>
      </c>
      <c r="C25" s="17">
        <f>D20*D17+E18*E17</f>
        <v>17.399999999999999</v>
      </c>
      <c r="E25" t="s">
        <v>31</v>
      </c>
      <c r="F25" t="s">
        <v>32</v>
      </c>
      <c r="H25" s="18">
        <f>C25-F20</f>
        <v>3.1999999999999975</v>
      </c>
      <c r="I25" t="s">
        <v>33</v>
      </c>
    </row>
  </sheetData>
  <mergeCells count="1">
    <mergeCell ref="D3:E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G27" sqref="G27"/>
    </sheetView>
  </sheetViews>
  <sheetFormatPr defaultRowHeight="15" x14ac:dyDescent="0.25"/>
  <cols>
    <col min="2" max="2" width="14.7109375" customWidth="1"/>
    <col min="4" max="4" width="8.28515625" customWidth="1"/>
    <col min="5" max="5" width="5.42578125" customWidth="1"/>
    <col min="6" max="6" width="6.42578125" customWidth="1"/>
    <col min="7" max="7" width="4" customWidth="1"/>
    <col min="8" max="8" width="7" customWidth="1"/>
    <col min="9" max="9" width="4.140625" customWidth="1"/>
    <col min="11" max="11" width="7.85546875" customWidth="1"/>
    <col min="12" max="12" width="4.42578125" customWidth="1"/>
    <col min="13" max="13" width="22.7109375" customWidth="1"/>
    <col min="14" max="14" width="5.28515625" customWidth="1"/>
  </cols>
  <sheetData>
    <row r="1" spans="1:14" x14ac:dyDescent="0.25">
      <c r="K1" s="7"/>
      <c r="L1" s="21"/>
    </row>
    <row r="2" spans="1:14" x14ac:dyDescent="0.25">
      <c r="C2" s="25" t="s">
        <v>8</v>
      </c>
      <c r="D2" t="s">
        <v>34</v>
      </c>
      <c r="E2">
        <v>8</v>
      </c>
      <c r="F2">
        <f>N10</f>
        <v>0.94</v>
      </c>
      <c r="H2" s="29">
        <f>SUMPRODUCT(E2:E3,F2:F3)</f>
        <v>7.9399999999999995</v>
      </c>
      <c r="J2" s="29">
        <f>MAX(H2:H7)</f>
        <v>18.259999999999998</v>
      </c>
      <c r="K2" s="28">
        <f>J2*N6+J9*N7</f>
        <v>15.934699999999998</v>
      </c>
      <c r="M2" s="11" t="s">
        <v>47</v>
      </c>
      <c r="N2">
        <v>0.8</v>
      </c>
    </row>
    <row r="3" spans="1:14" x14ac:dyDescent="0.25">
      <c r="C3" s="25"/>
      <c r="D3" t="s">
        <v>35</v>
      </c>
      <c r="E3">
        <v>7</v>
      </c>
      <c r="F3">
        <f>N11</f>
        <v>6.0000000000000053E-2</v>
      </c>
      <c r="H3" s="29"/>
      <c r="J3" s="29"/>
      <c r="K3" s="28"/>
      <c r="M3" s="11" t="s">
        <v>48</v>
      </c>
      <c r="N3">
        <f>1-N2</f>
        <v>0.19999999999999996</v>
      </c>
    </row>
    <row r="4" spans="1:14" x14ac:dyDescent="0.25">
      <c r="B4" s="26" t="s">
        <v>37</v>
      </c>
      <c r="C4" s="25" t="s">
        <v>36</v>
      </c>
      <c r="D4" t="s">
        <v>34</v>
      </c>
      <c r="E4">
        <v>14</v>
      </c>
      <c r="F4">
        <f>N10</f>
        <v>0.94</v>
      </c>
      <c r="H4" s="29">
        <f>SUMPRODUCT(E4:E5,F4:F5)</f>
        <v>13.46</v>
      </c>
      <c r="J4" s="29"/>
      <c r="K4" s="28"/>
      <c r="M4" s="11"/>
    </row>
    <row r="5" spans="1:14" x14ac:dyDescent="0.25">
      <c r="B5" s="26"/>
      <c r="C5" s="25"/>
      <c r="D5" t="s">
        <v>35</v>
      </c>
      <c r="E5">
        <v>5</v>
      </c>
      <c r="F5">
        <f>N11</f>
        <v>6.0000000000000053E-2</v>
      </c>
      <c r="H5" s="29"/>
      <c r="J5" s="29"/>
      <c r="K5" s="28"/>
      <c r="M5" s="11"/>
    </row>
    <row r="6" spans="1:14" x14ac:dyDescent="0.25">
      <c r="B6" s="4"/>
      <c r="C6" s="25" t="s">
        <v>10</v>
      </c>
      <c r="D6" s="30" t="s">
        <v>34</v>
      </c>
      <c r="E6" s="30">
        <v>20</v>
      </c>
      <c r="F6" s="31">
        <f>N10</f>
        <v>0.94</v>
      </c>
      <c r="H6" s="29">
        <f>SUMPRODUCT(E6:E7,F6:F7)</f>
        <v>18.259999999999998</v>
      </c>
      <c r="J6" s="29"/>
      <c r="K6" s="28"/>
      <c r="M6" s="11" t="s">
        <v>41</v>
      </c>
      <c r="N6">
        <v>0.77</v>
      </c>
    </row>
    <row r="7" spans="1:14" x14ac:dyDescent="0.25">
      <c r="A7" s="24" t="s">
        <v>39</v>
      </c>
      <c r="B7" s="4"/>
      <c r="C7" s="25"/>
      <c r="D7" s="30" t="s">
        <v>35</v>
      </c>
      <c r="E7" s="30">
        <v>-9</v>
      </c>
      <c r="F7" s="31">
        <f>N11</f>
        <v>6.0000000000000053E-2</v>
      </c>
      <c r="H7" s="29"/>
      <c r="J7" s="29"/>
      <c r="K7" s="28"/>
      <c r="M7" s="11" t="s">
        <v>42</v>
      </c>
      <c r="N7">
        <f>1-N6</f>
        <v>0.22999999999999998</v>
      </c>
    </row>
    <row r="8" spans="1:14" x14ac:dyDescent="0.25">
      <c r="A8" s="24"/>
      <c r="B8" s="4"/>
      <c r="C8" s="19"/>
      <c r="K8" s="28"/>
      <c r="M8" s="11"/>
    </row>
    <row r="9" spans="1:14" x14ac:dyDescent="0.25">
      <c r="B9" s="4"/>
      <c r="C9" s="25" t="s">
        <v>8</v>
      </c>
      <c r="D9" t="s">
        <v>34</v>
      </c>
      <c r="E9">
        <v>8</v>
      </c>
      <c r="F9">
        <f>N13</f>
        <v>0.35</v>
      </c>
      <c r="H9" s="29">
        <f>SUMPRODUCT(E9:E10,F9:F10)</f>
        <v>7.35</v>
      </c>
      <c r="J9" s="29">
        <f>MAX(H9:H14)</f>
        <v>8.1499999999999986</v>
      </c>
      <c r="K9" s="28"/>
      <c r="M9" s="11"/>
    </row>
    <row r="10" spans="1:14" x14ac:dyDescent="0.25">
      <c r="B10" s="4"/>
      <c r="C10" s="25"/>
      <c r="D10" t="s">
        <v>35</v>
      </c>
      <c r="E10">
        <v>7</v>
      </c>
      <c r="F10">
        <f>N14</f>
        <v>0.65</v>
      </c>
      <c r="H10" s="29"/>
      <c r="J10" s="29"/>
      <c r="K10" s="28"/>
      <c r="M10" s="11" t="s">
        <v>43</v>
      </c>
      <c r="N10">
        <v>0.94</v>
      </c>
    </row>
    <row r="11" spans="1:14" x14ac:dyDescent="0.25">
      <c r="B11" s="27" t="s">
        <v>38</v>
      </c>
      <c r="C11" s="25" t="s">
        <v>36</v>
      </c>
      <c r="D11" s="30" t="s">
        <v>34</v>
      </c>
      <c r="E11" s="30">
        <v>14</v>
      </c>
      <c r="F11">
        <f>N13</f>
        <v>0.35</v>
      </c>
      <c r="H11" s="29">
        <f>SUMPRODUCT(E11:E12,F11:F12)</f>
        <v>8.1499999999999986</v>
      </c>
      <c r="J11" s="29"/>
      <c r="K11" s="28"/>
      <c r="M11" s="11" t="s">
        <v>45</v>
      </c>
      <c r="N11">
        <f>1-N10</f>
        <v>6.0000000000000053E-2</v>
      </c>
    </row>
    <row r="12" spans="1:14" x14ac:dyDescent="0.25">
      <c r="B12" s="27"/>
      <c r="C12" s="25"/>
      <c r="D12" s="30" t="s">
        <v>35</v>
      </c>
      <c r="E12" s="30">
        <v>5</v>
      </c>
      <c r="F12">
        <f>N14</f>
        <v>0.65</v>
      </c>
      <c r="H12" s="29"/>
      <c r="J12" s="29"/>
      <c r="K12" s="28"/>
      <c r="M12" s="11"/>
    </row>
    <row r="13" spans="1:14" x14ac:dyDescent="0.25">
      <c r="C13" s="25" t="s">
        <v>10</v>
      </c>
      <c r="D13" t="s">
        <v>34</v>
      </c>
      <c r="E13">
        <v>20</v>
      </c>
      <c r="F13">
        <f>N13</f>
        <v>0.35</v>
      </c>
      <c r="H13" s="29">
        <f>SUMPRODUCT(E13:E14,F13:F14)</f>
        <v>1.1499999999999995</v>
      </c>
      <c r="J13" s="29"/>
      <c r="K13" s="28"/>
      <c r="M13" s="11" t="s">
        <v>44</v>
      </c>
      <c r="N13">
        <f>0.35</f>
        <v>0.35</v>
      </c>
    </row>
    <row r="14" spans="1:14" x14ac:dyDescent="0.25">
      <c r="C14" s="25"/>
      <c r="D14" t="s">
        <v>35</v>
      </c>
      <c r="E14">
        <v>-9</v>
      </c>
      <c r="F14">
        <f>N14</f>
        <v>0.65</v>
      </c>
      <c r="H14" s="29"/>
      <c r="J14" s="29"/>
      <c r="K14" s="28"/>
      <c r="M14" s="11" t="s">
        <v>46</v>
      </c>
      <c r="N14">
        <f>1-N13</f>
        <v>0.65</v>
      </c>
    </row>
    <row r="15" spans="1:14" x14ac:dyDescent="0.25">
      <c r="C15" s="20"/>
    </row>
    <row r="16" spans="1:14" x14ac:dyDescent="0.25">
      <c r="C16" s="25" t="s">
        <v>8</v>
      </c>
      <c r="D16" t="s">
        <v>34</v>
      </c>
      <c r="E16">
        <v>8</v>
      </c>
      <c r="F16">
        <f>N2</f>
        <v>0.8</v>
      </c>
      <c r="H16" s="29">
        <f>SUMPRODUCT(E16:E17,F16:F17)</f>
        <v>7.8</v>
      </c>
      <c r="J16" s="29">
        <f>MAX(H16:H21)</f>
        <v>14.200000000000001</v>
      </c>
      <c r="K16" s="29">
        <f>J16</f>
        <v>14.200000000000001</v>
      </c>
    </row>
    <row r="17" spans="2:13" x14ac:dyDescent="0.25">
      <c r="C17" s="25"/>
      <c r="D17" t="s">
        <v>35</v>
      </c>
      <c r="E17">
        <v>7</v>
      </c>
      <c r="F17">
        <f>N3</f>
        <v>0.19999999999999996</v>
      </c>
      <c r="H17" s="29"/>
      <c r="J17" s="29"/>
      <c r="K17" s="29"/>
    </row>
    <row r="18" spans="2:13" x14ac:dyDescent="0.25">
      <c r="B18" s="24" t="s">
        <v>40</v>
      </c>
      <c r="C18" s="25" t="s">
        <v>36</v>
      </c>
      <c r="D18" t="s">
        <v>34</v>
      </c>
      <c r="E18">
        <v>14</v>
      </c>
      <c r="F18">
        <f>N2</f>
        <v>0.8</v>
      </c>
      <c r="H18" s="29">
        <f>SUMPRODUCT(E18:E19,F18:F19)</f>
        <v>12.200000000000001</v>
      </c>
      <c r="J18" s="29"/>
      <c r="K18" s="29"/>
    </row>
    <row r="19" spans="2:13" x14ac:dyDescent="0.25">
      <c r="B19" s="24"/>
      <c r="C19" s="25"/>
      <c r="D19" t="s">
        <v>35</v>
      </c>
      <c r="E19">
        <v>5</v>
      </c>
      <c r="F19">
        <f>N3</f>
        <v>0.19999999999999996</v>
      </c>
      <c r="H19" s="29"/>
      <c r="J19" s="29"/>
      <c r="K19" s="29"/>
    </row>
    <row r="20" spans="2:13" x14ac:dyDescent="0.25">
      <c r="C20" s="25" t="s">
        <v>10</v>
      </c>
      <c r="D20" t="s">
        <v>34</v>
      </c>
      <c r="E20">
        <v>20</v>
      </c>
      <c r="F20">
        <f>N2</f>
        <v>0.8</v>
      </c>
      <c r="H20" s="29">
        <f>SUMPRODUCT(E20:E21,F20:F21)</f>
        <v>14.200000000000001</v>
      </c>
      <c r="J20" s="29"/>
      <c r="K20" s="29"/>
    </row>
    <row r="21" spans="2:13" x14ac:dyDescent="0.25">
      <c r="C21" s="25"/>
      <c r="D21" t="s">
        <v>35</v>
      </c>
      <c r="E21">
        <v>-9</v>
      </c>
      <c r="F21">
        <f>N3</f>
        <v>0.19999999999999996</v>
      </c>
      <c r="H21" s="29"/>
      <c r="J21" s="29"/>
      <c r="K21" s="29"/>
    </row>
    <row r="23" spans="2:13" x14ac:dyDescent="0.25">
      <c r="K23" s="40">
        <f>ABS(K2-K16)</f>
        <v>1.7346999999999966</v>
      </c>
      <c r="M23" t="s">
        <v>49</v>
      </c>
    </row>
    <row r="24" spans="2:13" x14ac:dyDescent="0.25">
      <c r="B24" s="3"/>
      <c r="C24" s="3" t="s">
        <v>63</v>
      </c>
      <c r="D24" s="3" t="s">
        <v>64</v>
      </c>
      <c r="K24" s="2"/>
    </row>
    <row r="25" spans="2:13" x14ac:dyDescent="0.25">
      <c r="B25" t="s">
        <v>67</v>
      </c>
      <c r="C25">
        <f>E7</f>
        <v>-9</v>
      </c>
      <c r="D25">
        <f>N6*N11</f>
        <v>4.620000000000004E-2</v>
      </c>
      <c r="K25" s="41">
        <f>(K23/'with (p)'!H25)</f>
        <v>0.54209374999999937</v>
      </c>
      <c r="M25" t="s">
        <v>50</v>
      </c>
    </row>
    <row r="26" spans="2:13" x14ac:dyDescent="0.25">
      <c r="B26" t="s">
        <v>68</v>
      </c>
      <c r="C26">
        <f>E12</f>
        <v>5</v>
      </c>
      <c r="D26" s="7">
        <f>N7*N14</f>
        <v>0.14949999999999999</v>
      </c>
    </row>
    <row r="27" spans="2:13" x14ac:dyDescent="0.25">
      <c r="B27" t="s">
        <v>66</v>
      </c>
      <c r="C27">
        <f>E11</f>
        <v>14</v>
      </c>
      <c r="D27">
        <f>N7*N13</f>
        <v>8.0499999999999988E-2</v>
      </c>
    </row>
    <row r="28" spans="2:13" x14ac:dyDescent="0.25">
      <c r="B28" t="s">
        <v>65</v>
      </c>
      <c r="C28">
        <f>E6</f>
        <v>20</v>
      </c>
      <c r="D28" s="3">
        <f>N6*N10</f>
        <v>0.7238</v>
      </c>
    </row>
    <row r="29" spans="2:13" x14ac:dyDescent="0.25">
      <c r="D29" s="35">
        <f>SUM(D25:D28)</f>
        <v>1</v>
      </c>
    </row>
  </sheetData>
  <mergeCells count="27">
    <mergeCell ref="H13:H14"/>
    <mergeCell ref="C20:C21"/>
    <mergeCell ref="B4:B5"/>
    <mergeCell ref="B11:B12"/>
    <mergeCell ref="K2:K14"/>
    <mergeCell ref="K16:K21"/>
    <mergeCell ref="H16:H17"/>
    <mergeCell ref="H18:H19"/>
    <mergeCell ref="H20:H21"/>
    <mergeCell ref="J2:J7"/>
    <mergeCell ref="J9:J14"/>
    <mergeCell ref="J16:J21"/>
    <mergeCell ref="H2:H3"/>
    <mergeCell ref="H4:H5"/>
    <mergeCell ref="H6:H7"/>
    <mergeCell ref="H9:H10"/>
    <mergeCell ref="H11:H12"/>
    <mergeCell ref="A7:A8"/>
    <mergeCell ref="B18:B19"/>
    <mergeCell ref="C2:C3"/>
    <mergeCell ref="C4:C5"/>
    <mergeCell ref="C6:C7"/>
    <mergeCell ref="C9:C10"/>
    <mergeCell ref="C11:C12"/>
    <mergeCell ref="C13:C14"/>
    <mergeCell ref="C16:C17"/>
    <mergeCell ref="C18:C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"/>
  <sheetViews>
    <sheetView workbookViewId="0">
      <selection activeCell="K23" sqref="K23"/>
    </sheetView>
  </sheetViews>
  <sheetFormatPr defaultRowHeight="15" x14ac:dyDescent="0.25"/>
  <cols>
    <col min="2" max="2" width="16.5703125" customWidth="1"/>
    <col min="3" max="3" width="3.42578125" customWidth="1"/>
    <col min="4" max="5" width="12.7109375" customWidth="1"/>
    <col min="6" max="6" width="3.5703125" customWidth="1"/>
  </cols>
  <sheetData>
    <row r="1" spans="2:13" x14ac:dyDescent="0.25">
      <c r="D1" s="32" t="s">
        <v>39</v>
      </c>
      <c r="E1" s="32"/>
      <c r="G1" s="34" t="s">
        <v>1</v>
      </c>
    </row>
    <row r="2" spans="2:13" x14ac:dyDescent="0.25">
      <c r="B2" s="3" t="s">
        <v>51</v>
      </c>
      <c r="D2" s="2" t="s">
        <v>52</v>
      </c>
      <c r="E2" s="2" t="s">
        <v>53</v>
      </c>
      <c r="G2" s="34"/>
    </row>
    <row r="3" spans="2:13" x14ac:dyDescent="0.25">
      <c r="B3" t="s">
        <v>13</v>
      </c>
      <c r="D3">
        <v>0.9</v>
      </c>
      <c r="E3">
        <v>0.1</v>
      </c>
      <c r="G3">
        <v>0.8</v>
      </c>
    </row>
    <row r="4" spans="2:13" x14ac:dyDescent="0.25">
      <c r="B4" t="s">
        <v>14</v>
      </c>
      <c r="D4">
        <v>0.25</v>
      </c>
      <c r="E4">
        <v>0.75</v>
      </c>
      <c r="G4">
        <v>0.2</v>
      </c>
    </row>
    <row r="9" spans="2:13" ht="30" x14ac:dyDescent="0.25">
      <c r="G9" s="39" t="s">
        <v>1</v>
      </c>
      <c r="H9" s="39" t="s">
        <v>54</v>
      </c>
      <c r="I9" s="39" t="s">
        <v>55</v>
      </c>
      <c r="J9" s="39" t="s">
        <v>56</v>
      </c>
      <c r="K9" s="39" t="s">
        <v>57</v>
      </c>
      <c r="L9" s="33"/>
      <c r="M9" s="33"/>
    </row>
    <row r="10" spans="2:13" x14ac:dyDescent="0.25">
      <c r="G10" s="37" t="s">
        <v>58</v>
      </c>
      <c r="H10" s="38" t="s">
        <v>59</v>
      </c>
      <c r="I10" s="38" t="s">
        <v>60</v>
      </c>
      <c r="J10" s="38" t="s">
        <v>62</v>
      </c>
      <c r="K10" s="38" t="s">
        <v>61</v>
      </c>
    </row>
    <row r="11" spans="2:13" x14ac:dyDescent="0.25">
      <c r="G11" t="s">
        <v>3</v>
      </c>
      <c r="H11">
        <f>G3</f>
        <v>0.8</v>
      </c>
      <c r="I11">
        <f>D3</f>
        <v>0.9</v>
      </c>
      <c r="J11">
        <f>H11*I11</f>
        <v>0.72000000000000008</v>
      </c>
      <c r="K11" s="22">
        <f>J11/$J$13</f>
        <v>0.93506493506493504</v>
      </c>
    </row>
    <row r="12" spans="2:13" x14ac:dyDescent="0.25">
      <c r="G12" t="s">
        <v>4</v>
      </c>
      <c r="H12">
        <f>G4</f>
        <v>0.2</v>
      </c>
      <c r="I12">
        <f>D4</f>
        <v>0.25</v>
      </c>
      <c r="J12" s="3">
        <f>H12*I12</f>
        <v>0.05</v>
      </c>
      <c r="K12" s="36">
        <f>1-K11</f>
        <v>6.4935064935064957E-2</v>
      </c>
    </row>
    <row r="13" spans="2:13" x14ac:dyDescent="0.25">
      <c r="J13">
        <f>SUM(J11:J12)</f>
        <v>0.77000000000000013</v>
      </c>
      <c r="K13" s="22">
        <f>SUM(K11:K12)</f>
        <v>1</v>
      </c>
    </row>
    <row r="16" spans="2:13" ht="30" x14ac:dyDescent="0.25">
      <c r="G16" s="39" t="s">
        <v>1</v>
      </c>
      <c r="H16" s="39" t="s">
        <v>54</v>
      </c>
      <c r="I16" s="39" t="s">
        <v>55</v>
      </c>
      <c r="J16" s="39" t="s">
        <v>56</v>
      </c>
      <c r="K16" s="39" t="s">
        <v>57</v>
      </c>
    </row>
    <row r="17" spans="7:11" x14ac:dyDescent="0.25">
      <c r="G17" s="37" t="s">
        <v>58</v>
      </c>
      <c r="H17" s="38" t="s">
        <v>59</v>
      </c>
      <c r="I17" s="38" t="s">
        <v>60</v>
      </c>
      <c r="J17" s="38" t="s">
        <v>62</v>
      </c>
      <c r="K17" s="38" t="s">
        <v>61</v>
      </c>
    </row>
    <row r="18" spans="7:11" x14ac:dyDescent="0.25">
      <c r="G18" t="s">
        <v>3</v>
      </c>
      <c r="H18">
        <f>G3</f>
        <v>0.8</v>
      </c>
      <c r="I18">
        <f>E3</f>
        <v>0.1</v>
      </c>
      <c r="J18">
        <f>H18*I18</f>
        <v>8.0000000000000016E-2</v>
      </c>
      <c r="K18" s="22">
        <f>J18/$J$20</f>
        <v>0.34782608695652173</v>
      </c>
    </row>
    <row r="19" spans="7:11" x14ac:dyDescent="0.25">
      <c r="G19" t="s">
        <v>4</v>
      </c>
      <c r="H19">
        <f>G4</f>
        <v>0.2</v>
      </c>
      <c r="I19">
        <f>E4</f>
        <v>0.75</v>
      </c>
      <c r="J19" s="3">
        <f>H19*I19</f>
        <v>0.15000000000000002</v>
      </c>
      <c r="K19" s="36">
        <f>1-K18</f>
        <v>0.65217391304347827</v>
      </c>
    </row>
    <row r="20" spans="7:11" x14ac:dyDescent="0.25">
      <c r="J20">
        <f>SUM(J18:J19)</f>
        <v>0.23000000000000004</v>
      </c>
      <c r="K20" s="22">
        <f>SUM(K18:K19)</f>
        <v>1</v>
      </c>
    </row>
  </sheetData>
  <mergeCells count="2">
    <mergeCell ref="D1:E1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without (p)</vt:lpstr>
      <vt:lpstr>with (p)</vt:lpstr>
      <vt:lpstr>Research</vt:lpstr>
      <vt:lpstr>Branch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2011-05-09T18:16:18Z</dcterms:created>
  <dcterms:modified xsi:type="dcterms:W3CDTF">2011-05-10T15:44:49Z</dcterms:modified>
</cp:coreProperties>
</file>